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Y:\SharedMU\projects\sci-dekanat-opvk\OPVK spolecne\VOZAROVA\Projekty\GAČR\GAČR 2021\"/>
    </mc:Choice>
  </mc:AlternateContent>
  <xr:revisionPtr revIDLastSave="0" documentId="8_{048CE9A4-A369-40B0-96CE-78B5CAE1F5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ndard" sheetId="2" r:id="rId1"/>
    <sheet name="EXPR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J14" i="1" l="1"/>
  <c r="K14" i="1" s="1"/>
  <c r="J12" i="1"/>
  <c r="K12" i="1" s="1"/>
  <c r="F10" i="1"/>
  <c r="L10" i="1" s="1"/>
  <c r="F8" i="1"/>
  <c r="L8" i="1" s="1"/>
  <c r="L8" i="2"/>
  <c r="J14" i="2"/>
  <c r="J12" i="2"/>
  <c r="L12" i="2" s="1"/>
  <c r="J10" i="2"/>
  <c r="H14" i="1"/>
  <c r="G14" i="1"/>
  <c r="H12" i="1"/>
  <c r="G12" i="1"/>
  <c r="K12" i="2"/>
  <c r="K10" i="2"/>
  <c r="H14" i="2"/>
  <c r="L14" i="2" s="1"/>
  <c r="H12" i="2"/>
  <c r="H10" i="2"/>
  <c r="L10" i="2" s="1"/>
  <c r="G14" i="2"/>
  <c r="G12" i="2"/>
  <c r="G10" i="2"/>
  <c r="L14" i="1" l="1"/>
  <c r="L12" i="1"/>
  <c r="K14" i="2"/>
</calcChain>
</file>

<file path=xl/sharedStrings.xml><?xml version="1.0" encoding="utf-8"?>
<sst xmlns="http://schemas.openxmlformats.org/spreadsheetml/2006/main" count="62" uniqueCount="32">
  <si>
    <t>Úhrada
PC od GAČR</t>
  </si>
  <si>
    <t>Investice</t>
  </si>
  <si>
    <t>Odvod na RMU
z FRIM ve výši 50%</t>
  </si>
  <si>
    <t>Doba
odpisování
v letech</t>
  </si>
  <si>
    <t>Úhrada odpisů
od GAČR</t>
  </si>
  <si>
    <t>Položka</t>
  </si>
  <si>
    <t>Délka
projektu
v letech</t>
  </si>
  <si>
    <t>Úhrada
PC od fakulty
(z FRIM)</t>
  </si>
  <si>
    <t>GAČR EXPRO - nákup investic</t>
  </si>
  <si>
    <t>Odpisy
nehrazené
od GAČR</t>
  </si>
  <si>
    <t>Např. mikroskop</t>
  </si>
  <si>
    <t>Investici lze hradit pouze z FRIM, tj. fondu reprodukce investičního majetku.</t>
  </si>
  <si>
    <t>V seznamu CPA kódů jsou však uvedené přístroje pro fyz. nebo chem. rozbory, které se na MU odepisují 8 let (např. mikroskopy, lasery, vývěvy, laminární boxy...).</t>
  </si>
  <si>
    <t>Pokud je délka odpisování delší, než je délka projektu, pak GAČR hradí odpisy v jednotlivých letech.</t>
  </si>
  <si>
    <t>Je třeba počítat i s délkou výběrového řízení. Pokud je přístroj pořízen např. až v dubnu, pak GAČR v prvním roce hradí odpisy pouze za 8 měsíců a nikoliv za 12 měsíců.</t>
  </si>
  <si>
    <t>Investici, u které budou hrazeny odpisy, nelze na začástku pořídit z jiné dotace, jelikož by se jednalo o financování z více dotací.</t>
  </si>
  <si>
    <t>Dle pravidel na MU se z použitého FRIM odvádí 50% na RMU. Žádosti vedení PřF o udělení výjimky z tohoto pravidla nebylo na RMU vyhověno.</t>
  </si>
  <si>
    <t>"Skutečná" cena
pro ústav</t>
  </si>
  <si>
    <t>FRIM náleží fakultě, nikoliv ústavu. Je třeba souhlas vedení fakulty s financováním z FRIM.</t>
  </si>
  <si>
    <t>RMU z odvodů hradí investiční akce (např. stavební) pro univerzitu/jednotlivé fakulty.</t>
  </si>
  <si>
    <r>
      <rPr>
        <sz val="12"/>
        <color rgb="FF0070C0"/>
        <rFont val="Calibri"/>
        <family val="2"/>
        <charset val="238"/>
      </rPr>
      <t>Přístroje pro fyz.
nebo chem. rozbory</t>
    </r>
    <r>
      <rPr>
        <sz val="12"/>
        <color theme="1"/>
        <rFont val="Calibri"/>
        <family val="2"/>
        <charset val="238"/>
      </rPr>
      <t xml:space="preserve"> </t>
    </r>
    <r>
      <rPr>
        <sz val="12"/>
        <color rgb="FF7030A0"/>
        <rFont val="Calibri"/>
        <family val="2"/>
        <charset val="238"/>
      </rPr>
      <t>jinde neuvedené</t>
    </r>
  </si>
  <si>
    <r>
      <t>„</t>
    </r>
    <r>
      <rPr>
        <sz val="12"/>
        <color rgb="FF0070C0"/>
        <rFont val="Calibri"/>
        <family val="2"/>
        <charset val="238"/>
      </rPr>
      <t>Přístroji pro fyz. nebo chem. rozbory</t>
    </r>
    <r>
      <rPr>
        <sz val="12"/>
        <color theme="1"/>
        <rFont val="Calibri"/>
        <family val="2"/>
        <charset val="238"/>
      </rPr>
      <t xml:space="preserve">“ jsou myšleny přístroje, které </t>
    </r>
    <r>
      <rPr>
        <sz val="12"/>
        <color rgb="FF7030A0"/>
        <rFont val="Calibri"/>
        <family val="2"/>
        <charset val="238"/>
      </rPr>
      <t>nejsou uvedené v seznamu CPA kódů</t>
    </r>
    <r>
      <rPr>
        <sz val="12"/>
        <color theme="1"/>
        <rFont val="Calibri"/>
        <family val="2"/>
        <charset val="238"/>
      </rPr>
      <t xml:space="preserve"> od Českého statistického úřadu (např. chromatografy).
</t>
    </r>
  </si>
  <si>
    <t>Poznámky:</t>
  </si>
  <si>
    <t>GAČR standardní - nákup investic</t>
  </si>
  <si>
    <t>Pořizovací
cena (PC)
dle faktury</t>
  </si>
  <si>
    <t>O investici se jedná, pokud doba její použitelnosti je více než 1 rok a cena nad 40 000 Kč u hmotného majetku a nad 60 000 Kč u nehmotného majetku.</t>
  </si>
  <si>
    <t>Pokud je délka odpisování na MU stejná nebo kratší, než je délka projektu, pak GAČR hradí pořizovací cenu "celou na začátku".</t>
  </si>
  <si>
    <t>Jelikož délka odpisování na MU bývá delší, než je doba projektu a 50% z FRIMu se odvádí na RMU, je málo výhodné čerpat grant na investice.</t>
  </si>
  <si>
    <t>Software na dobu neurčitou nebo
licence k SW na 3 roky a více*</t>
  </si>
  <si>
    <t>Licence k software na 2 roky je investice a na MU se odpisuje 2 roky, což je méně než doba projektu =&gt; GAČR hradí celou cenu.</t>
  </si>
  <si>
    <t>Výpočetní technika
(PC, notebooky, all in one)</t>
  </si>
  <si>
    <t>Cena je včetně DPH a platí pro 1ks.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</si>
</sst>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u/>
      <sz val="16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rgb="FF0070C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ill="1"/>
    <xf numFmtId="0" fontId="3" fillId="0" borderId="0" xfId="0" applyFont="1"/>
    <xf numFmtId="0" fontId="0" fillId="0" borderId="1" xfId="0" applyFill="1" applyBorder="1"/>
    <xf numFmtId="0" fontId="0" fillId="0" borderId="1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Font="1" applyFill="1" applyBorder="1"/>
    <xf numFmtId="0" fontId="0" fillId="0" borderId="0" xfId="0" applyFont="1" applyFill="1"/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4" fontId="0" fillId="0" borderId="6" xfId="0" applyNumberFormat="1" applyFill="1" applyBorder="1"/>
    <xf numFmtId="164" fontId="0" fillId="0" borderId="11" xfId="0" applyNumberFormat="1" applyFill="1" applyBorder="1"/>
    <xf numFmtId="164" fontId="0" fillId="0" borderId="11" xfId="0" applyNumberFormat="1" applyFont="1" applyFill="1" applyBorder="1"/>
    <xf numFmtId="0" fontId="0" fillId="0" borderId="6" xfId="0" applyFill="1" applyBorder="1" applyAlignment="1">
      <alignment wrapText="1"/>
    </xf>
    <xf numFmtId="0" fontId="0" fillId="0" borderId="13" xfId="0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wrapText="1"/>
    </xf>
    <xf numFmtId="164" fontId="0" fillId="0" borderId="14" xfId="0" applyNumberFormat="1" applyFill="1" applyBorder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0" fillId="2" borderId="9" xfId="0" applyNumberFormat="1" applyFill="1" applyBorder="1"/>
    <xf numFmtId="164" fontId="1" fillId="3" borderId="6" xfId="0" applyNumberFormat="1" applyFont="1" applyFill="1" applyBorder="1"/>
    <xf numFmtId="164" fontId="1" fillId="3" borderId="14" xfId="0" applyNumberFormat="1" applyFont="1" applyFill="1" applyBorder="1"/>
    <xf numFmtId="164" fontId="1" fillId="3" borderId="1" xfId="0" applyNumberFormat="1" applyFont="1" applyFill="1" applyBorder="1"/>
    <xf numFmtId="164" fontId="1" fillId="3" borderId="11" xfId="0" applyNumberFormat="1" applyFont="1" applyFill="1" applyBorder="1"/>
    <xf numFmtId="164" fontId="1" fillId="5" borderId="15" xfId="0" applyNumberFormat="1" applyFont="1" applyFill="1" applyBorder="1"/>
    <xf numFmtId="164" fontId="1" fillId="5" borderId="9" xfId="0" applyNumberFormat="1" applyFont="1" applyFill="1" applyBorder="1"/>
    <xf numFmtId="164" fontId="1" fillId="5" borderId="12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4" borderId="7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1" fillId="4" borderId="15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27"/>
  <sheetViews>
    <sheetView showGridLines="0" tabSelected="1" workbookViewId="0">
      <selection activeCell="P8" sqref="P8"/>
    </sheetView>
  </sheetViews>
  <sheetFormatPr defaultRowHeight="15.75" x14ac:dyDescent="0.25"/>
  <cols>
    <col min="1" max="1" width="1.75" customWidth="1"/>
    <col min="2" max="2" width="7.25" bestFit="1" customWidth="1"/>
    <col min="3" max="3" width="8" bestFit="1" customWidth="1"/>
    <col min="4" max="4" width="40.875" customWidth="1"/>
    <col min="5" max="5" width="10" bestFit="1" customWidth="1"/>
    <col min="6" max="8" width="8.75" bestFit="1" customWidth="1"/>
    <col min="9" max="9" width="10.125" bestFit="1" customWidth="1"/>
    <col min="10" max="10" width="8.75" bestFit="1" customWidth="1"/>
    <col min="11" max="11" width="9.75" bestFit="1" customWidth="1"/>
    <col min="12" max="12" width="10.25" bestFit="1" customWidth="1"/>
  </cols>
  <sheetData>
    <row r="2" spans="2:12" ht="21" x14ac:dyDescent="0.35">
      <c r="B2" s="1" t="s">
        <v>23</v>
      </c>
    </row>
    <row r="3" spans="2:12" ht="6.6" customHeight="1" x14ac:dyDescent="0.25"/>
    <row r="4" spans="2:12" x14ac:dyDescent="0.25">
      <c r="B4" t="s">
        <v>25</v>
      </c>
    </row>
    <row r="5" spans="2:12" x14ac:dyDescent="0.25">
      <c r="B5" t="s">
        <v>31</v>
      </c>
    </row>
    <row r="6" spans="2:12" ht="6.6" customHeight="1" thickBot="1" x14ac:dyDescent="0.3"/>
    <row r="7" spans="2:12" ht="63" customHeight="1" thickBot="1" x14ac:dyDescent="0.3">
      <c r="B7" s="41" t="s">
        <v>5</v>
      </c>
      <c r="C7" s="44" t="s">
        <v>6</v>
      </c>
      <c r="D7" s="42" t="s">
        <v>1</v>
      </c>
      <c r="E7" s="44" t="s">
        <v>24</v>
      </c>
      <c r="F7" s="45" t="s">
        <v>0</v>
      </c>
      <c r="G7" s="45" t="s">
        <v>7</v>
      </c>
      <c r="H7" s="45" t="s">
        <v>2</v>
      </c>
      <c r="I7" s="44" t="s">
        <v>3</v>
      </c>
      <c r="J7" s="45" t="s">
        <v>4</v>
      </c>
      <c r="K7" s="44" t="s">
        <v>9</v>
      </c>
      <c r="L7" s="46" t="s">
        <v>17</v>
      </c>
    </row>
    <row r="8" spans="2:12" ht="27" customHeight="1" x14ac:dyDescent="0.25">
      <c r="B8" s="11">
        <v>1</v>
      </c>
      <c r="C8" s="36">
        <v>3</v>
      </c>
      <c r="D8" s="19" t="s">
        <v>28</v>
      </c>
      <c r="E8" s="29">
        <v>60001</v>
      </c>
      <c r="F8" s="16">
        <f>E8</f>
        <v>60001</v>
      </c>
      <c r="G8" s="16">
        <v>0</v>
      </c>
      <c r="H8" s="16">
        <v>0</v>
      </c>
      <c r="I8" s="12">
        <v>3</v>
      </c>
      <c r="J8" s="16">
        <v>0</v>
      </c>
      <c r="K8" s="16">
        <v>0</v>
      </c>
      <c r="L8" s="40">
        <f>E8-F8</f>
        <v>0</v>
      </c>
    </row>
    <row r="9" spans="2:12" ht="9.6" customHeight="1" x14ac:dyDescent="0.25">
      <c r="B9" s="24"/>
      <c r="C9" s="25"/>
      <c r="D9" s="26"/>
      <c r="E9" s="27"/>
      <c r="F9" s="27"/>
      <c r="G9" s="27"/>
      <c r="H9" s="27"/>
      <c r="I9" s="25"/>
      <c r="J9" s="27"/>
      <c r="K9" s="27"/>
      <c r="L9" s="28"/>
    </row>
    <row r="10" spans="2:12" ht="27" customHeight="1" x14ac:dyDescent="0.25">
      <c r="B10" s="20">
        <v>2</v>
      </c>
      <c r="C10" s="37">
        <v>3</v>
      </c>
      <c r="D10" s="22" t="s">
        <v>30</v>
      </c>
      <c r="E10" s="30">
        <v>40001</v>
      </c>
      <c r="F10" s="23">
        <v>0</v>
      </c>
      <c r="G10" s="23">
        <f>E10</f>
        <v>40001</v>
      </c>
      <c r="H10" s="23">
        <f>E10/2</f>
        <v>20000.5</v>
      </c>
      <c r="I10" s="21">
        <v>4</v>
      </c>
      <c r="J10" s="23">
        <f>C10/I10*E10</f>
        <v>30000.75</v>
      </c>
      <c r="K10" s="23">
        <f>E10-J10</f>
        <v>10000.25</v>
      </c>
      <c r="L10" s="33">
        <f>E10+H10-J10</f>
        <v>30000.75</v>
      </c>
    </row>
    <row r="11" spans="2:12" ht="9.6" customHeight="1" x14ac:dyDescent="0.25">
      <c r="B11" s="24"/>
      <c r="C11" s="25"/>
      <c r="D11" s="26"/>
      <c r="E11" s="27"/>
      <c r="F11" s="27"/>
      <c r="G11" s="27"/>
      <c r="H11" s="27"/>
      <c r="I11" s="25"/>
      <c r="J11" s="27"/>
      <c r="K11" s="27"/>
      <c r="L11" s="28"/>
    </row>
    <row r="12" spans="2:12" ht="27" customHeight="1" x14ac:dyDescent="0.25">
      <c r="B12" s="13">
        <v>3</v>
      </c>
      <c r="C12" s="38">
        <v>3</v>
      </c>
      <c r="D12" s="5" t="s">
        <v>10</v>
      </c>
      <c r="E12" s="31">
        <v>40001</v>
      </c>
      <c r="F12" s="8">
        <v>0</v>
      </c>
      <c r="G12" s="8">
        <f>E12</f>
        <v>40001</v>
      </c>
      <c r="H12" s="8">
        <f>E12/2</f>
        <v>20000.5</v>
      </c>
      <c r="I12" s="7">
        <v>8</v>
      </c>
      <c r="J12" s="8">
        <f>C12/I12*E12</f>
        <v>15000.375</v>
      </c>
      <c r="K12" s="9">
        <f>E12-J12</f>
        <v>25000.625</v>
      </c>
      <c r="L12" s="34">
        <f>E12+H12-J12</f>
        <v>45001.125</v>
      </c>
    </row>
    <row r="13" spans="2:12" ht="9.6" customHeight="1" x14ac:dyDescent="0.25">
      <c r="B13" s="24"/>
      <c r="C13" s="25"/>
      <c r="D13" s="26"/>
      <c r="E13" s="27"/>
      <c r="F13" s="27"/>
      <c r="G13" s="27"/>
      <c r="H13" s="27"/>
      <c r="I13" s="25"/>
      <c r="J13" s="27"/>
      <c r="K13" s="27"/>
      <c r="L13" s="28"/>
    </row>
    <row r="14" spans="2:12" ht="28.15" customHeight="1" thickBot="1" x14ac:dyDescent="0.3">
      <c r="B14" s="14">
        <v>4</v>
      </c>
      <c r="C14" s="39">
        <v>3</v>
      </c>
      <c r="D14" s="6" t="s">
        <v>20</v>
      </c>
      <c r="E14" s="32">
        <v>40001</v>
      </c>
      <c r="F14" s="17">
        <v>0</v>
      </c>
      <c r="G14" s="17">
        <f>E14</f>
        <v>40001</v>
      </c>
      <c r="H14" s="17">
        <f>E14/2</f>
        <v>20000.5</v>
      </c>
      <c r="I14" s="15">
        <v>6</v>
      </c>
      <c r="J14" s="17">
        <f>C14/I14*E14</f>
        <v>20000.5</v>
      </c>
      <c r="K14" s="18">
        <f>E14-J14</f>
        <v>20000.5</v>
      </c>
      <c r="L14" s="35">
        <f>E14+H14-J14</f>
        <v>40001</v>
      </c>
    </row>
    <row r="16" spans="2:12" x14ac:dyDescent="0.25">
      <c r="B16" s="4" t="s">
        <v>22</v>
      </c>
      <c r="D16" s="3" t="s">
        <v>26</v>
      </c>
    </row>
    <row r="17" spans="4:4" x14ac:dyDescent="0.25">
      <c r="D17" s="3" t="s">
        <v>13</v>
      </c>
    </row>
    <row r="18" spans="4:4" x14ac:dyDescent="0.25">
      <c r="D18" s="3" t="s">
        <v>15</v>
      </c>
    </row>
    <row r="19" spans="4:4" x14ac:dyDescent="0.25">
      <c r="D19" s="3" t="s">
        <v>11</v>
      </c>
    </row>
    <row r="20" spans="4:4" x14ac:dyDescent="0.25">
      <c r="D20" s="2" t="s">
        <v>18</v>
      </c>
    </row>
    <row r="21" spans="4:4" x14ac:dyDescent="0.25">
      <c r="D21" s="10" t="s">
        <v>16</v>
      </c>
    </row>
    <row r="22" spans="4:4" x14ac:dyDescent="0.25">
      <c r="D22" t="s">
        <v>19</v>
      </c>
    </row>
    <row r="23" spans="4:4" x14ac:dyDescent="0.25">
      <c r="D23" s="3" t="s">
        <v>27</v>
      </c>
    </row>
    <row r="24" spans="4:4" x14ac:dyDescent="0.25">
      <c r="D24" s="10" t="s">
        <v>14</v>
      </c>
    </row>
    <row r="25" spans="4:4" x14ac:dyDescent="0.25">
      <c r="D25" s="2" t="s">
        <v>21</v>
      </c>
    </row>
    <row r="26" spans="4:4" x14ac:dyDescent="0.25">
      <c r="D26" t="s">
        <v>12</v>
      </c>
    </row>
    <row r="27" spans="4:4" x14ac:dyDescent="0.25">
      <c r="D27" t="s">
        <v>29</v>
      </c>
    </row>
  </sheetData>
  <pageMargins left="0.70866141732283472" right="0.70866141732283472" top="0.78740157480314965" bottom="0.78740157480314965" header="0.31496062992125984" footer="0.31496062992125984"/>
  <pageSetup paperSize="9" scale="7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7"/>
  <sheetViews>
    <sheetView showGridLines="0" workbookViewId="0">
      <selection activeCell="B5" sqref="B5"/>
    </sheetView>
  </sheetViews>
  <sheetFormatPr defaultRowHeight="15.75" x14ac:dyDescent="0.25"/>
  <cols>
    <col min="1" max="1" width="1.75" customWidth="1"/>
    <col min="2" max="2" width="7.25" bestFit="1" customWidth="1"/>
    <col min="3" max="3" width="8" bestFit="1" customWidth="1"/>
    <col min="4" max="4" width="40.875" customWidth="1"/>
    <col min="5" max="5" width="10" bestFit="1" customWidth="1"/>
    <col min="6" max="8" width="8.75" bestFit="1" customWidth="1"/>
    <col min="9" max="9" width="10.125" bestFit="1" customWidth="1"/>
    <col min="10" max="10" width="8.75" bestFit="1" customWidth="1"/>
    <col min="11" max="11" width="9.75" bestFit="1" customWidth="1"/>
    <col min="12" max="12" width="10.25" bestFit="1" customWidth="1"/>
  </cols>
  <sheetData>
    <row r="2" spans="2:12" ht="21" x14ac:dyDescent="0.35">
      <c r="B2" s="1" t="s">
        <v>8</v>
      </c>
    </row>
    <row r="3" spans="2:12" ht="6.6" customHeight="1" x14ac:dyDescent="0.25"/>
    <row r="4" spans="2:12" x14ac:dyDescent="0.25">
      <c r="B4" t="s">
        <v>25</v>
      </c>
    </row>
    <row r="5" spans="2:12" x14ac:dyDescent="0.25">
      <c r="B5" t="s">
        <v>31</v>
      </c>
    </row>
    <row r="6" spans="2:12" ht="6.6" customHeight="1" thickBot="1" x14ac:dyDescent="0.3"/>
    <row r="7" spans="2:12" ht="63.75" thickBot="1" x14ac:dyDescent="0.3">
      <c r="B7" s="41" t="s">
        <v>5</v>
      </c>
      <c r="C7" s="44" t="s">
        <v>6</v>
      </c>
      <c r="D7" s="42" t="s">
        <v>1</v>
      </c>
      <c r="E7" s="44" t="s">
        <v>24</v>
      </c>
      <c r="F7" s="45" t="s">
        <v>0</v>
      </c>
      <c r="G7" s="45" t="s">
        <v>7</v>
      </c>
      <c r="H7" s="45" t="s">
        <v>2</v>
      </c>
      <c r="I7" s="44" t="s">
        <v>3</v>
      </c>
      <c r="J7" s="45" t="s">
        <v>4</v>
      </c>
      <c r="K7" s="44" t="s">
        <v>9</v>
      </c>
      <c r="L7" s="46" t="s">
        <v>17</v>
      </c>
    </row>
    <row r="8" spans="2:12" ht="27" customHeight="1" x14ac:dyDescent="0.25">
      <c r="B8" s="11">
        <v>1</v>
      </c>
      <c r="C8" s="36">
        <v>5</v>
      </c>
      <c r="D8" s="19" t="s">
        <v>28</v>
      </c>
      <c r="E8" s="29">
        <v>60001</v>
      </c>
      <c r="F8" s="16">
        <f>E8</f>
        <v>60001</v>
      </c>
      <c r="G8" s="16">
        <v>0</v>
      </c>
      <c r="H8" s="16">
        <v>0</v>
      </c>
      <c r="I8" s="12">
        <v>3</v>
      </c>
      <c r="J8" s="16">
        <v>0</v>
      </c>
      <c r="K8" s="16">
        <v>0</v>
      </c>
      <c r="L8" s="40">
        <f>E8-F8</f>
        <v>0</v>
      </c>
    </row>
    <row r="9" spans="2:12" ht="9.6" customHeight="1" x14ac:dyDescent="0.25">
      <c r="B9" s="24"/>
      <c r="C9" s="25"/>
      <c r="D9" s="26"/>
      <c r="E9" s="27"/>
      <c r="F9" s="27"/>
      <c r="G9" s="27"/>
      <c r="H9" s="27"/>
      <c r="I9" s="25"/>
      <c r="J9" s="27"/>
      <c r="K9" s="27"/>
      <c r="L9" s="28"/>
    </row>
    <row r="10" spans="2:12" ht="27" customHeight="1" x14ac:dyDescent="0.25">
      <c r="B10" s="20">
        <v>2</v>
      </c>
      <c r="C10" s="37">
        <v>5</v>
      </c>
      <c r="D10" s="22" t="s">
        <v>30</v>
      </c>
      <c r="E10" s="30">
        <v>40001</v>
      </c>
      <c r="F10" s="23">
        <f>E10</f>
        <v>40001</v>
      </c>
      <c r="G10" s="23">
        <v>0</v>
      </c>
      <c r="H10" s="23">
        <v>0</v>
      </c>
      <c r="I10" s="21">
        <v>4</v>
      </c>
      <c r="J10" s="23">
        <v>0</v>
      </c>
      <c r="K10" s="23">
        <v>0</v>
      </c>
      <c r="L10" s="43">
        <f>E10-F10</f>
        <v>0</v>
      </c>
    </row>
    <row r="11" spans="2:12" ht="9.6" customHeight="1" x14ac:dyDescent="0.25">
      <c r="B11" s="24"/>
      <c r="C11" s="25"/>
      <c r="D11" s="26"/>
      <c r="E11" s="27"/>
      <c r="F11" s="27"/>
      <c r="G11" s="27"/>
      <c r="H11" s="27"/>
      <c r="I11" s="25"/>
      <c r="J11" s="27"/>
      <c r="K11" s="27"/>
      <c r="L11" s="28"/>
    </row>
    <row r="12" spans="2:12" ht="27" customHeight="1" x14ac:dyDescent="0.25">
      <c r="B12" s="13">
        <v>3</v>
      </c>
      <c r="C12" s="38">
        <v>5</v>
      </c>
      <c r="D12" s="5" t="s">
        <v>10</v>
      </c>
      <c r="E12" s="31">
        <v>40001</v>
      </c>
      <c r="F12" s="8">
        <v>0</v>
      </c>
      <c r="G12" s="8">
        <f>E12</f>
        <v>40001</v>
      </c>
      <c r="H12" s="8">
        <f>E12/2</f>
        <v>20000.5</v>
      </c>
      <c r="I12" s="7">
        <v>8</v>
      </c>
      <c r="J12" s="8">
        <f>C12/I12*E12</f>
        <v>25000.625</v>
      </c>
      <c r="K12" s="9">
        <f>E12-J12</f>
        <v>15000.375</v>
      </c>
      <c r="L12" s="34">
        <f>E12+H12-J12</f>
        <v>35000.875</v>
      </c>
    </row>
    <row r="13" spans="2:12" ht="9.6" customHeight="1" x14ac:dyDescent="0.25">
      <c r="B13" s="24"/>
      <c r="C13" s="25"/>
      <c r="D13" s="26"/>
      <c r="E13" s="27"/>
      <c r="F13" s="27"/>
      <c r="G13" s="27"/>
      <c r="H13" s="27"/>
      <c r="I13" s="25"/>
      <c r="J13" s="27"/>
      <c r="K13" s="27"/>
      <c r="L13" s="28"/>
    </row>
    <row r="14" spans="2:12" ht="28.15" customHeight="1" thickBot="1" x14ac:dyDescent="0.3">
      <c r="B14" s="14">
        <v>4</v>
      </c>
      <c r="C14" s="39">
        <v>5</v>
      </c>
      <c r="D14" s="6" t="s">
        <v>20</v>
      </c>
      <c r="E14" s="32">
        <v>40001</v>
      </c>
      <c r="F14" s="17">
        <v>0</v>
      </c>
      <c r="G14" s="17">
        <f>E14</f>
        <v>40001</v>
      </c>
      <c r="H14" s="17">
        <f>E14/2</f>
        <v>20000.5</v>
      </c>
      <c r="I14" s="15">
        <v>6</v>
      </c>
      <c r="J14" s="17">
        <f>C14/I14*E14</f>
        <v>33334.166666666672</v>
      </c>
      <c r="K14" s="18">
        <f>E14-J14</f>
        <v>6666.8333333333285</v>
      </c>
      <c r="L14" s="35">
        <f>E14+H14-J14</f>
        <v>26667.333333333328</v>
      </c>
    </row>
    <row r="16" spans="2:12" x14ac:dyDescent="0.25">
      <c r="B16" s="4" t="s">
        <v>22</v>
      </c>
      <c r="D16" s="3" t="s">
        <v>26</v>
      </c>
    </row>
    <row r="17" spans="4:4" x14ac:dyDescent="0.25">
      <c r="D17" t="s">
        <v>13</v>
      </c>
    </row>
    <row r="18" spans="4:4" x14ac:dyDescent="0.25">
      <c r="D18" t="s">
        <v>15</v>
      </c>
    </row>
    <row r="19" spans="4:4" x14ac:dyDescent="0.25">
      <c r="D19" t="s">
        <v>11</v>
      </c>
    </row>
    <row r="20" spans="4:4" x14ac:dyDescent="0.25">
      <c r="D20" s="2" t="s">
        <v>18</v>
      </c>
    </row>
    <row r="21" spans="4:4" x14ac:dyDescent="0.25">
      <c r="D21" s="2" t="s">
        <v>16</v>
      </c>
    </row>
    <row r="22" spans="4:4" x14ac:dyDescent="0.25">
      <c r="D22" t="s">
        <v>19</v>
      </c>
    </row>
    <row r="23" spans="4:4" x14ac:dyDescent="0.25">
      <c r="D23" s="3" t="s">
        <v>27</v>
      </c>
    </row>
    <row r="24" spans="4:4" x14ac:dyDescent="0.25">
      <c r="D24" s="2" t="s">
        <v>14</v>
      </c>
    </row>
    <row r="25" spans="4:4" x14ac:dyDescent="0.25">
      <c r="D25" s="2" t="s">
        <v>21</v>
      </c>
    </row>
    <row r="26" spans="4:4" x14ac:dyDescent="0.25">
      <c r="D26" t="s">
        <v>12</v>
      </c>
    </row>
    <row r="27" spans="4:4" x14ac:dyDescent="0.25">
      <c r="D27" t="s">
        <v>29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Standard</vt:lpstr>
      <vt:lpstr>EXPRO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Horálek</dc:creator>
  <cp:lastModifiedBy>Jana Kovaříková</cp:lastModifiedBy>
  <cp:lastPrinted>2019-03-21T08:24:37Z</cp:lastPrinted>
  <dcterms:created xsi:type="dcterms:W3CDTF">2019-03-15T11:34:18Z</dcterms:created>
  <dcterms:modified xsi:type="dcterms:W3CDTF">2020-03-03T11:47:29Z</dcterms:modified>
</cp:coreProperties>
</file>